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up Costs" sheetId="1" state="visible" r:id="rId3"/>
    <sheet name="Summary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20" authorId="0">
      <text>
        <r>
          <rPr>
            <sz val="10"/>
            <rFont val="Arial"/>
            <family val="2"/>
          </rPr>
          <t xml:space="preserve">Months you can operate before needing revenue, assuming steady monthly costs and no income.</t>
        </r>
      </text>
    </comment>
  </commentList>
</comments>
</file>

<file path=xl/sharedStrings.xml><?xml version="1.0" encoding="utf-8"?>
<sst xmlns="http://schemas.openxmlformats.org/spreadsheetml/2006/main" count="83" uniqueCount="83">
  <si>
    <t xml:space="preserve">Print Shop Startup Cost Calculator</t>
  </si>
  <si>
    <t xml:space="preserve">Subli Genius Print  |  Plan your sublimation print shop launch budget</t>
  </si>
  <si>
    <t xml:space="preserve">Enter your own estimates in the yellow cells. Every total below updates automatically.</t>
  </si>
  <si>
    <t xml:space="preserve">Line Item</t>
  </si>
  <si>
    <t xml:space="preserve">Estimated Cost</t>
  </si>
  <si>
    <t xml:space="preserve">Notes</t>
  </si>
  <si>
    <t xml:space="preserve">1. Equipment</t>
  </si>
  <si>
    <t xml:space="preserve">Sublimation printer</t>
  </si>
  <si>
    <t xml:space="preserve">Entry-level Sawgrass or converted Epson</t>
  </si>
  <si>
    <t xml:space="preserve">Heat press machine</t>
  </si>
  <si>
    <t xml:space="preserve">16x20 swing-away or clamshell</t>
  </si>
  <si>
    <t xml:space="preserve">Computer / laptop for design work</t>
  </si>
  <si>
    <t xml:space="preserve">New or refurbished</t>
  </si>
  <si>
    <t xml:space="preserve">Cutting machine (optional)</t>
  </si>
  <si>
    <t xml:space="preserve">Cricut/Silhouette for vinyl add-ons</t>
  </si>
  <si>
    <t xml:space="preserve">Workspace tools &amp; accessories</t>
  </si>
  <si>
    <t xml:space="preserve">Heat tape, gloves, protective sheets</t>
  </si>
  <si>
    <t xml:space="preserve">Subtotal – Equipment</t>
  </si>
  <si>
    <t xml:space="preserve">2. Materials &amp; Inventory</t>
  </si>
  <si>
    <t xml:space="preserve">Sublimation ink (starter set)</t>
  </si>
  <si>
    <t xml:space="preserve">Full CMYK cartridge/bottle set</t>
  </si>
  <si>
    <t xml:space="preserve">Sublimation transfer paper</t>
  </si>
  <si>
    <t xml:space="preserve">1-2 reams to start</t>
  </si>
  <si>
    <t xml:space="preserve">Blank products (mugs, shirts, etc.)</t>
  </si>
  <si>
    <t xml:space="preserve">Starter inventory across product lines</t>
  </si>
  <si>
    <t xml:space="preserve">Packaging &amp; shipping supplies</t>
  </si>
  <si>
    <t xml:space="preserve">Boxes, mailers, labels</t>
  </si>
  <si>
    <t xml:space="preserve">Subtotal – Materials &amp; Inventory</t>
  </si>
  <si>
    <t xml:space="preserve">3. Space &amp; Utilities</t>
  </si>
  <si>
    <t xml:space="preserve">Home workspace setup / rent deposit</t>
  </si>
  <si>
    <t xml:space="preserve">Leave at 0 if working from existing space</t>
  </si>
  <si>
    <t xml:space="preserve">Utility setup or upgrade</t>
  </si>
  <si>
    <t xml:space="preserve">Ventilation, dedicated outlet, etc.</t>
  </si>
  <si>
    <t xml:space="preserve">Workspace furniture</t>
  </si>
  <si>
    <t xml:space="preserve">Table, shelving, storage</t>
  </si>
  <si>
    <t xml:space="preserve">Subtotal – Space &amp; Utilities</t>
  </si>
  <si>
    <t xml:space="preserve">4. Licensing &amp; Legal</t>
  </si>
  <si>
    <t xml:space="preserve">Business registration / LLC filing</t>
  </si>
  <si>
    <t xml:space="preserve">State filing fee varies</t>
  </si>
  <si>
    <t xml:space="preserve">Sales tax permit</t>
  </si>
  <si>
    <t xml:space="preserve">Often free depending on state</t>
  </si>
  <si>
    <t xml:space="preserve">Liability insurance (first year)</t>
  </si>
  <si>
    <t xml:space="preserve">Small business policy</t>
  </si>
  <si>
    <t xml:space="preserve">Subtotal – Licensing &amp; Legal</t>
  </si>
  <si>
    <t xml:space="preserve">5. Software &amp; Technology</t>
  </si>
  <si>
    <t xml:space="preserve">Design software subscription</t>
  </si>
  <si>
    <t xml:space="preserve">Canva Pro or Adobe, annual</t>
  </si>
  <si>
    <t xml:space="preserve">Website &amp; domain hosting</t>
  </si>
  <si>
    <t xml:space="preserve">Squarespace/WordPress + domain</t>
  </si>
  <si>
    <t xml:space="preserve">Order / POS system</t>
  </si>
  <si>
    <t xml:space="preserve">Shopify, Etsy fees, or POS app</t>
  </si>
  <si>
    <t xml:space="preserve">Subtotal – Software &amp; Technology</t>
  </si>
  <si>
    <t xml:space="preserve">6. Marketing &amp; Branding</t>
  </si>
  <si>
    <t xml:space="preserve">Logo &amp; brand design</t>
  </si>
  <si>
    <t xml:space="preserve">DIY or freelance designer</t>
  </si>
  <si>
    <t xml:space="preserve">Business cards &amp; signage</t>
  </si>
  <si>
    <t xml:space="preserve">Local print or online vendor</t>
  </si>
  <si>
    <t xml:space="preserve">Launch marketing budget</t>
  </si>
  <si>
    <t xml:space="preserve">Social ads, samples, giveaways</t>
  </si>
  <si>
    <t xml:space="preserve">Subtotal – Marketing &amp; Branding</t>
  </si>
  <si>
    <t xml:space="preserve">7. Contingency Fund</t>
  </si>
  <si>
    <t xml:space="preserve">Contingency (% of subtotal above)</t>
  </si>
  <si>
    <t xml:space="preserve">Recommended 10-15% buffer for surprises</t>
  </si>
  <si>
    <t xml:space="preserve">Contingency amount</t>
  </si>
  <si>
    <t xml:space="preserve">TOTAL ESTIMATED STARTUP COST</t>
  </si>
  <si>
    <t xml:space="preserve">Notes: Sample figures are typical U.S. starting-point estimates for a small home-based sublimation print shop and will vary by region, supplier, and equipment tier. Replace every yellow cell with your own researched quote before relying on the total.</t>
  </si>
  <si>
    <t xml:space="preserve">Startup Cost Summary</t>
  </si>
  <si>
    <t xml:space="preserve">Subli Genius Print</t>
  </si>
  <si>
    <t xml:space="preserve">Category</t>
  </si>
  <si>
    <t xml:space="preserve">Amount</t>
  </si>
  <si>
    <t xml:space="preserve">Equipment</t>
  </si>
  <si>
    <t xml:space="preserve">Materials &amp; Inventory</t>
  </si>
  <si>
    <t xml:space="preserve">Space &amp; Utilities</t>
  </si>
  <si>
    <t xml:space="preserve">Licensing &amp; Legal</t>
  </si>
  <si>
    <t xml:space="preserve">Software &amp; Technology</t>
  </si>
  <si>
    <t xml:space="preserve">Marketing &amp; Branding</t>
  </si>
  <si>
    <t xml:space="preserve">Contingency Fund</t>
  </si>
  <si>
    <t xml:space="preserve">TOTAL STARTUP COST</t>
  </si>
  <si>
    <t xml:space="preserve">Cash Runway Estimate</t>
  </si>
  <si>
    <t xml:space="preserve">Available starting capital</t>
  </si>
  <si>
    <t xml:space="preserve">Estimated monthly operating cost</t>
  </si>
  <si>
    <t xml:space="preserve">Remaining after startup costs</t>
  </si>
  <si>
    <t xml:space="preserve">Estimated runway (months)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</si>
</sst>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"/>
    <numFmt numFmtId="166" formatCode="0%"/>
    <numFmt numFmtId="167" formatCode="\$#,##0;&quot;($&quot;#,##0\)"/>
    <numFmt numFmtId="168" formatCode="0.0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sz val="11"/>
      <color rgb="FFFFFFFF"/>
      <name val="Arial"/>
      <family val="0"/>
      <charset val="1"/>
    </font>
    <font>
      <i val="true"/>
      <sz val="10"/>
      <color rgb="FF13202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.5"/>
      <color rgb="FF13202F"/>
      <name val="Arial"/>
      <family val="0"/>
      <charset val="1"/>
    </font>
    <font>
      <sz val="10.5"/>
      <color rgb="FF0000FF"/>
      <name val="Arial"/>
      <family val="0"/>
      <charset val="1"/>
    </font>
    <font>
      <i val="true"/>
      <sz val="9.5"/>
      <color rgb="FF7F7F7F"/>
      <name val="Arial"/>
      <family val="0"/>
      <charset val="1"/>
    </font>
    <font>
      <b val="true"/>
      <sz val="10.5"/>
      <color rgb="FF13202F"/>
      <name val="Arial"/>
      <family val="0"/>
      <charset val="1"/>
    </font>
    <font>
      <b val="true"/>
      <sz val="10.5"/>
      <color rgb="FF000000"/>
      <name val="Arial"/>
      <family val="0"/>
      <charset val="1"/>
    </font>
    <font>
      <b val="true"/>
      <sz val="10.5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i val="true"/>
      <sz val="9"/>
      <color rgb="FF7F7F7F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sz val="10.5"/>
      <color rgb="FF000000"/>
      <name val="Arial"/>
      <family val="0"/>
      <charset val="1"/>
    </font>
    <font>
      <sz val="10.5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0"/>
      <name val="Arial"/>
      <family val="2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B2A41"/>
        <bgColor rgb="FF13202F"/>
      </patternFill>
    </fill>
    <fill>
      <patternFill patternType="solid">
        <fgColor rgb="FFE67E22"/>
        <bgColor rgb="FFDC853E"/>
      </patternFill>
    </fill>
    <fill>
      <patternFill patternType="solid">
        <fgColor rgb="FF13202F"/>
        <bgColor rgb="FF1B2A41"/>
      </patternFill>
    </fill>
    <fill>
      <patternFill patternType="solid">
        <fgColor rgb="FFC8660F"/>
        <bgColor rgb="FFE67E22"/>
      </patternFill>
    </fill>
    <fill>
      <patternFill patternType="solid">
        <fgColor rgb="FFFFF7CC"/>
        <bgColor rgb="FFF4F4F4"/>
      </patternFill>
    </fill>
    <fill>
      <patternFill patternType="solid">
        <fgColor rgb="FFF4F4F4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7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12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5" fontId="1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5" fontId="19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5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3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C8660F"/>
      <rgbColor rgb="FF800080"/>
      <rgbColor rgb="FF4F81BD"/>
      <rgbColor rgb="FFC0C0C0"/>
      <rgbColor rgb="FF7F7F7F"/>
      <rgbColor rgb="FF93A9CE"/>
      <rgbColor rgb="FFAB4744"/>
      <rgbColor rgb="FFFFF7CC"/>
      <rgbColor rgb="FFF4F4F4"/>
      <rgbColor rgb="FF660066"/>
      <rgbColor rgb="FFDC853E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672A8"/>
      <rgbColor rgb="FF33CCCC"/>
      <rgbColor rgb="FF99CC00"/>
      <rgbColor rgb="FFFFCC00"/>
      <rgbColor rgb="FFFF9900"/>
      <rgbColor rgb="FFE67E22"/>
      <rgbColor rgb="FF725990"/>
      <rgbColor rgb="FF8AA64F"/>
      <rgbColor rgb="FF003366"/>
      <rgbColor rgb="FF4299B0"/>
      <rgbColor rgb="FF13202F"/>
      <rgbColor rgb="FF333300"/>
      <rgbColor rgb="FF993300"/>
      <rgbColor rgb="FF993366"/>
      <rgbColor rgb="FF333399"/>
      <rgbColor rgb="FF1B2A4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Startup Cost Breakdown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Summary!C4</c:f>
              <c:strCache>
                <c:ptCount val="1"/>
                <c:pt idx="0">
                  <c:v>Amount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672a8"/>
              </a:solidFill>
              <a:ln w="0">
                <a:noFill/>
              </a:ln>
            </c:spPr>
          </c:dPt>
          <c:dPt>
            <c:idx val="1"/>
            <c:spPr>
              <a:solidFill>
                <a:srgbClr val="ab4744"/>
              </a:solidFill>
              <a:ln w="0">
                <a:noFill/>
              </a:ln>
            </c:spPr>
          </c:dPt>
          <c:dPt>
            <c:idx val="2"/>
            <c:spPr>
              <a:solidFill>
                <a:srgbClr val="8aa64f"/>
              </a:solidFill>
              <a:ln w="0">
                <a:noFill/>
              </a:ln>
            </c:spPr>
          </c:dPt>
          <c:dPt>
            <c:idx val="3"/>
            <c:spPr>
              <a:solidFill>
                <a:srgbClr val="725990"/>
              </a:solidFill>
              <a:ln w="0">
                <a:noFill/>
              </a:ln>
            </c:spPr>
          </c:dPt>
          <c:dPt>
            <c:idx val="4"/>
            <c:spPr>
              <a:solidFill>
                <a:srgbClr val="4299b0"/>
              </a:solidFill>
              <a:ln w="0">
                <a:noFill/>
              </a:ln>
            </c:spPr>
          </c:dPt>
          <c:dPt>
            <c:idx val="5"/>
            <c:spPr>
              <a:solidFill>
                <a:srgbClr val="dc853e"/>
              </a:solidFill>
              <a:ln w="0">
                <a:noFill/>
              </a:ln>
            </c:spPr>
          </c:dPt>
          <c:dPt>
            <c:idx val="6"/>
            <c:spPr>
              <a:solidFill>
                <a:srgbClr val="93a9ce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Summary!$B$5:$B$11</c:f>
              <c:strCache>
                <c:ptCount val="7"/>
                <c:pt idx="0">
                  <c:v>Equipment</c:v>
                </c:pt>
                <c:pt idx="1">
                  <c:v>Materials &amp; Inventory</c:v>
                </c:pt>
                <c:pt idx="2">
                  <c:v>Space &amp; Utilities</c:v>
                </c:pt>
                <c:pt idx="3">
                  <c:v>Licensing &amp; Legal</c:v>
                </c:pt>
                <c:pt idx="4">
                  <c:v>Software &amp; Technology</c:v>
                </c:pt>
                <c:pt idx="5">
                  <c:v>Marketing &amp; Branding</c:v>
                </c:pt>
                <c:pt idx="6">
                  <c:v>Contingency Fund</c:v>
                </c:pt>
              </c:strCache>
            </c:strRef>
          </c:cat>
          <c:val>
            <c:numRef>
              <c:f>Summary!$C$5:$C$11</c:f>
              <c:numCache>
                <c:formatCode>\$#,##0</c:formatCode>
                <c:ptCount val="7"/>
                <c:pt idx="0">
                  <c:v>1650</c:v>
                </c:pt>
                <c:pt idx="1">
                  <c:v>750</c:v>
                </c:pt>
                <c:pt idx="2">
                  <c:v>550</c:v>
                </c:pt>
                <c:pt idx="3">
                  <c:v>475</c:v>
                </c:pt>
                <c:pt idx="4">
                  <c:v>300</c:v>
                </c:pt>
                <c:pt idx="5">
                  <c:v>430</c:v>
                </c:pt>
                <c:pt idx="6">
                  <c:v>415.5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3</xdr:row>
      <xdr:rowOff>0</xdr:rowOff>
    </xdr:from>
    <xdr:to>
      <xdr:col>12</xdr:col>
      <xdr:colOff>147600</xdr:colOff>
      <xdr:row>19</xdr:row>
      <xdr:rowOff>20160</xdr:rowOff>
    </xdr:to>
    <xdr:graphicFrame>
      <xdr:nvGraphicFramePr>
        <xdr:cNvPr id="0" name="Chart 1"/>
        <xdr:cNvGraphicFramePr/>
      </xdr:nvGraphicFramePr>
      <xdr:xfrm>
        <a:off x="3806280" y="819000"/>
        <a:ext cx="503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16"/>
    <col collapsed="false" customWidth="true" hidden="false" outlineLevel="0" max="4" min="4" style="0" width="40"/>
  </cols>
  <sheetData>
    <row r="1" customFormat="false" ht="31.5" hidden="false" customHeight="true" outlineLevel="0" collapsed="false">
      <c r="A1" s="1" t="s">
        <v>0</v>
      </c>
      <c r="B1" s="1"/>
      <c r="C1" s="1"/>
      <c r="D1" s="1"/>
    </row>
    <row r="2" customFormat="false" ht="21.75" hidden="false" customHeight="true" outlineLevel="0" collapsed="false">
      <c r="A2" s="2" t="s">
        <v>1</v>
      </c>
      <c r="B2" s="2"/>
      <c r="C2" s="2"/>
      <c r="D2" s="2"/>
    </row>
    <row r="4" customFormat="false" ht="18" hidden="false" customHeight="true" outlineLevel="0" collapsed="false">
      <c r="A4" s="3" t="s">
        <v>2</v>
      </c>
      <c r="B4" s="3"/>
      <c r="C4" s="3"/>
      <c r="D4" s="3"/>
    </row>
    <row r="5" customFormat="false" ht="15" hidden="false" customHeight="false" outlineLevel="0" collapsed="false">
      <c r="B5" s="4" t="s">
        <v>3</v>
      </c>
      <c r="C5" s="5" t="s">
        <v>4</v>
      </c>
      <c r="D5" s="5" t="s">
        <v>5</v>
      </c>
    </row>
    <row r="6" customFormat="false" ht="19.5" hidden="false" customHeight="true" outlineLevel="0" collapsed="false">
      <c r="B6" s="6" t="s">
        <v>6</v>
      </c>
      <c r="C6" s="6"/>
      <c r="D6" s="6"/>
    </row>
    <row r="7" customFormat="false" ht="16.5" hidden="false" customHeight="true" outlineLevel="0" collapsed="false">
      <c r="B7" s="7" t="s">
        <v>7</v>
      </c>
      <c r="C7" s="8" t="n">
        <v>350</v>
      </c>
      <c r="D7" s="9" t="s">
        <v>8</v>
      </c>
    </row>
    <row r="8" customFormat="false" ht="16.5" hidden="false" customHeight="true" outlineLevel="0" collapsed="false">
      <c r="B8" s="7" t="s">
        <v>9</v>
      </c>
      <c r="C8" s="8" t="n">
        <v>400</v>
      </c>
      <c r="D8" s="9" t="s">
        <v>10</v>
      </c>
    </row>
    <row r="9" customFormat="false" ht="16.5" hidden="false" customHeight="true" outlineLevel="0" collapsed="false">
      <c r="B9" s="7" t="s">
        <v>11</v>
      </c>
      <c r="C9" s="8" t="n">
        <v>500</v>
      </c>
      <c r="D9" s="9" t="s">
        <v>12</v>
      </c>
    </row>
    <row r="10" customFormat="false" ht="16.5" hidden="false" customHeight="true" outlineLevel="0" collapsed="false">
      <c r="B10" s="7" t="s">
        <v>13</v>
      </c>
      <c r="C10" s="8" t="n">
        <v>250</v>
      </c>
      <c r="D10" s="9" t="s">
        <v>14</v>
      </c>
    </row>
    <row r="11" customFormat="false" ht="16.5" hidden="false" customHeight="true" outlineLevel="0" collapsed="false">
      <c r="B11" s="7" t="s">
        <v>15</v>
      </c>
      <c r="C11" s="8" t="n">
        <v>150</v>
      </c>
      <c r="D11" s="9" t="s">
        <v>16</v>
      </c>
    </row>
    <row r="12" customFormat="false" ht="18" hidden="false" customHeight="true" outlineLevel="0" collapsed="false">
      <c r="B12" s="10" t="s">
        <v>17</v>
      </c>
      <c r="C12" s="11" t="n">
        <f aca="false">SUM(C7:C11)</f>
        <v>1650</v>
      </c>
      <c r="D12" s="12"/>
    </row>
    <row r="14" customFormat="false" ht="19.5" hidden="false" customHeight="true" outlineLevel="0" collapsed="false">
      <c r="B14" s="6" t="s">
        <v>18</v>
      </c>
      <c r="C14" s="6"/>
      <c r="D14" s="6"/>
    </row>
    <row r="15" customFormat="false" ht="16.5" hidden="false" customHeight="true" outlineLevel="0" collapsed="false">
      <c r="B15" s="7" t="s">
        <v>19</v>
      </c>
      <c r="C15" s="8" t="n">
        <v>150</v>
      </c>
      <c r="D15" s="9" t="s">
        <v>20</v>
      </c>
    </row>
    <row r="16" customFormat="false" ht="16.5" hidden="false" customHeight="true" outlineLevel="0" collapsed="false">
      <c r="B16" s="7" t="s">
        <v>21</v>
      </c>
      <c r="C16" s="8" t="n">
        <v>80</v>
      </c>
      <c r="D16" s="9" t="s">
        <v>22</v>
      </c>
    </row>
    <row r="17" customFormat="false" ht="16.5" hidden="false" customHeight="true" outlineLevel="0" collapsed="false">
      <c r="B17" s="7" t="s">
        <v>23</v>
      </c>
      <c r="C17" s="8" t="n">
        <v>400</v>
      </c>
      <c r="D17" s="9" t="s">
        <v>24</v>
      </c>
    </row>
    <row r="18" customFormat="false" ht="16.5" hidden="false" customHeight="true" outlineLevel="0" collapsed="false">
      <c r="B18" s="7" t="s">
        <v>25</v>
      </c>
      <c r="C18" s="8" t="n">
        <v>120</v>
      </c>
      <c r="D18" s="9" t="s">
        <v>26</v>
      </c>
    </row>
    <row r="19" customFormat="false" ht="18" hidden="false" customHeight="true" outlineLevel="0" collapsed="false">
      <c r="B19" s="10" t="s">
        <v>27</v>
      </c>
      <c r="C19" s="11" t="n">
        <f aca="false">SUM(C15:C18)</f>
        <v>750</v>
      </c>
      <c r="D19" s="12"/>
    </row>
    <row r="21" customFormat="false" ht="19.5" hidden="false" customHeight="true" outlineLevel="0" collapsed="false">
      <c r="B21" s="6" t="s">
        <v>28</v>
      </c>
      <c r="C21" s="6"/>
      <c r="D21" s="6"/>
    </row>
    <row r="22" customFormat="false" ht="16.5" hidden="false" customHeight="true" outlineLevel="0" collapsed="false">
      <c r="B22" s="7" t="s">
        <v>29</v>
      </c>
      <c r="C22" s="8" t="n">
        <v>300</v>
      </c>
      <c r="D22" s="9" t="s">
        <v>30</v>
      </c>
    </row>
    <row r="23" customFormat="false" ht="16.5" hidden="false" customHeight="true" outlineLevel="0" collapsed="false">
      <c r="B23" s="7" t="s">
        <v>31</v>
      </c>
      <c r="C23" s="8" t="n">
        <v>100</v>
      </c>
      <c r="D23" s="9" t="s">
        <v>32</v>
      </c>
    </row>
    <row r="24" customFormat="false" ht="16.5" hidden="false" customHeight="true" outlineLevel="0" collapsed="false">
      <c r="B24" s="7" t="s">
        <v>33</v>
      </c>
      <c r="C24" s="8" t="n">
        <v>150</v>
      </c>
      <c r="D24" s="9" t="s">
        <v>34</v>
      </c>
    </row>
    <row r="25" customFormat="false" ht="18" hidden="false" customHeight="true" outlineLevel="0" collapsed="false">
      <c r="B25" s="10" t="s">
        <v>35</v>
      </c>
      <c r="C25" s="11" t="n">
        <f aca="false">SUM(C22:C24)</f>
        <v>550</v>
      </c>
      <c r="D25" s="12"/>
    </row>
    <row r="27" customFormat="false" ht="19.5" hidden="false" customHeight="true" outlineLevel="0" collapsed="false">
      <c r="B27" s="6" t="s">
        <v>36</v>
      </c>
      <c r="C27" s="6"/>
      <c r="D27" s="6"/>
    </row>
    <row r="28" customFormat="false" ht="16.5" hidden="false" customHeight="true" outlineLevel="0" collapsed="false">
      <c r="B28" s="7" t="s">
        <v>37</v>
      </c>
      <c r="C28" s="8" t="n">
        <v>150</v>
      </c>
      <c r="D28" s="9" t="s">
        <v>38</v>
      </c>
    </row>
    <row r="29" customFormat="false" ht="16.5" hidden="false" customHeight="true" outlineLevel="0" collapsed="false">
      <c r="B29" s="7" t="s">
        <v>39</v>
      </c>
      <c r="C29" s="8" t="n">
        <v>25</v>
      </c>
      <c r="D29" s="9" t="s">
        <v>40</v>
      </c>
    </row>
    <row r="30" customFormat="false" ht="16.5" hidden="false" customHeight="true" outlineLevel="0" collapsed="false">
      <c r="B30" s="7" t="s">
        <v>41</v>
      </c>
      <c r="C30" s="8" t="n">
        <v>300</v>
      </c>
      <c r="D30" s="9" t="s">
        <v>42</v>
      </c>
    </row>
    <row r="31" customFormat="false" ht="18" hidden="false" customHeight="true" outlineLevel="0" collapsed="false">
      <c r="B31" s="10" t="s">
        <v>43</v>
      </c>
      <c r="C31" s="11" t="n">
        <f aca="false">SUM(C28:C30)</f>
        <v>475</v>
      </c>
      <c r="D31" s="12"/>
    </row>
    <row r="33" customFormat="false" ht="19.5" hidden="false" customHeight="true" outlineLevel="0" collapsed="false">
      <c r="B33" s="6" t="s">
        <v>44</v>
      </c>
      <c r="C33" s="6"/>
      <c r="D33" s="6"/>
    </row>
    <row r="34" customFormat="false" ht="16.5" hidden="false" customHeight="true" outlineLevel="0" collapsed="false">
      <c r="B34" s="7" t="s">
        <v>45</v>
      </c>
      <c r="C34" s="8" t="n">
        <v>120</v>
      </c>
      <c r="D34" s="9" t="s">
        <v>46</v>
      </c>
    </row>
    <row r="35" customFormat="false" ht="16.5" hidden="false" customHeight="true" outlineLevel="0" collapsed="false">
      <c r="B35" s="7" t="s">
        <v>47</v>
      </c>
      <c r="C35" s="8" t="n">
        <v>100</v>
      </c>
      <c r="D35" s="9" t="s">
        <v>48</v>
      </c>
    </row>
    <row r="36" customFormat="false" ht="16.5" hidden="false" customHeight="true" outlineLevel="0" collapsed="false">
      <c r="B36" s="7" t="s">
        <v>49</v>
      </c>
      <c r="C36" s="8" t="n">
        <v>80</v>
      </c>
      <c r="D36" s="9" t="s">
        <v>50</v>
      </c>
    </row>
    <row r="37" customFormat="false" ht="18" hidden="false" customHeight="true" outlineLevel="0" collapsed="false">
      <c r="B37" s="10" t="s">
        <v>51</v>
      </c>
      <c r="C37" s="11" t="n">
        <f aca="false">SUM(C34:C36)</f>
        <v>300</v>
      </c>
      <c r="D37" s="12"/>
    </row>
    <row r="39" customFormat="false" ht="19.5" hidden="false" customHeight="true" outlineLevel="0" collapsed="false">
      <c r="B39" s="6" t="s">
        <v>52</v>
      </c>
      <c r="C39" s="6"/>
      <c r="D39" s="6"/>
    </row>
    <row r="40" customFormat="false" ht="16.5" hidden="false" customHeight="true" outlineLevel="0" collapsed="false">
      <c r="B40" s="7" t="s">
        <v>53</v>
      </c>
      <c r="C40" s="8" t="n">
        <v>150</v>
      </c>
      <c r="D40" s="9" t="s">
        <v>54</v>
      </c>
    </row>
    <row r="41" customFormat="false" ht="16.5" hidden="false" customHeight="true" outlineLevel="0" collapsed="false">
      <c r="B41" s="7" t="s">
        <v>55</v>
      </c>
      <c r="C41" s="8" t="n">
        <v>80</v>
      </c>
      <c r="D41" s="9" t="s">
        <v>56</v>
      </c>
    </row>
    <row r="42" customFormat="false" ht="16.5" hidden="false" customHeight="true" outlineLevel="0" collapsed="false">
      <c r="B42" s="7" t="s">
        <v>57</v>
      </c>
      <c r="C42" s="8" t="n">
        <v>200</v>
      </c>
      <c r="D42" s="9" t="s">
        <v>58</v>
      </c>
    </row>
    <row r="43" customFormat="false" ht="18" hidden="false" customHeight="true" outlineLevel="0" collapsed="false">
      <c r="B43" s="10" t="s">
        <v>59</v>
      </c>
      <c r="C43" s="11" t="n">
        <f aca="false">SUM(C40:C42)</f>
        <v>430</v>
      </c>
      <c r="D43" s="12"/>
    </row>
    <row r="45" customFormat="false" ht="19.5" hidden="false" customHeight="true" outlineLevel="0" collapsed="false">
      <c r="B45" s="6" t="s">
        <v>60</v>
      </c>
      <c r="C45" s="6"/>
      <c r="D45" s="6"/>
    </row>
    <row r="46" customFormat="false" ht="15" hidden="false" customHeight="false" outlineLevel="0" collapsed="false">
      <c r="B46" s="7" t="s">
        <v>61</v>
      </c>
      <c r="C46" s="13" t="n">
        <v>0.1</v>
      </c>
      <c r="D46" s="14" t="s">
        <v>62</v>
      </c>
    </row>
    <row r="47" customFormat="false" ht="15" hidden="false" customHeight="false" outlineLevel="0" collapsed="false">
      <c r="B47" s="10" t="s">
        <v>63</v>
      </c>
      <c r="C47" s="15" t="n">
        <f aca="false">C46*(C12+C19+C25+C31+C37+C43)</f>
        <v>415.5</v>
      </c>
      <c r="D47" s="12"/>
    </row>
    <row r="49" customFormat="false" ht="25.5" hidden="false" customHeight="true" outlineLevel="0" collapsed="false">
      <c r="B49" s="16" t="s">
        <v>64</v>
      </c>
      <c r="C49" s="17" t="n">
        <f aca="false">SUM(C12+C19+C25+C31+C37+C43)+C47</f>
        <v>4570.5</v>
      </c>
      <c r="D49" s="18"/>
    </row>
    <row r="52" customFormat="false" ht="30" hidden="false" customHeight="true" outlineLevel="0" collapsed="false">
      <c r="A52" s="19" t="s">
        <v>65</v>
      </c>
      <c r="B52" s="19"/>
      <c r="C52" s="19"/>
      <c r="D52" s="19"/>
    </row>
  </sheetData>
  <mergeCells count="11">
    <mergeCell ref="A1:D1"/>
    <mergeCell ref="A2:D2"/>
    <mergeCell ref="A4:D4"/>
    <mergeCell ref="B6:D6"/>
    <mergeCell ref="B14:D14"/>
    <mergeCell ref="B21:D21"/>
    <mergeCell ref="B27:D27"/>
    <mergeCell ref="B33:D33"/>
    <mergeCell ref="B39:D39"/>
    <mergeCell ref="B45:D45"/>
    <mergeCell ref="A52:D5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2"/>
    <col collapsed="false" customWidth="true" hidden="false" outlineLevel="0" max="3" min="3" style="0" width="16"/>
    <col collapsed="false" customWidth="true" hidden="false" outlineLevel="0" max="4" min="4" style="0" width="3"/>
  </cols>
  <sheetData>
    <row r="1" customFormat="false" ht="30" hidden="false" customHeight="true" outlineLevel="0" collapsed="false">
      <c r="A1" s="20" t="s">
        <v>66</v>
      </c>
      <c r="B1" s="20"/>
      <c r="C1" s="20"/>
    </row>
    <row r="2" customFormat="false" ht="19.5" hidden="false" customHeight="true" outlineLevel="0" collapsed="false">
      <c r="A2" s="2" t="s">
        <v>67</v>
      </c>
      <c r="B2" s="2"/>
      <c r="C2" s="2"/>
    </row>
    <row r="4" customFormat="false" ht="15" hidden="false" customHeight="false" outlineLevel="0" collapsed="false">
      <c r="B4" s="5" t="s">
        <v>68</v>
      </c>
      <c r="C4" s="5" t="s">
        <v>69</v>
      </c>
    </row>
    <row r="5" customFormat="false" ht="15" hidden="false" customHeight="false" outlineLevel="0" collapsed="false">
      <c r="B5" s="7" t="s">
        <v>70</v>
      </c>
      <c r="C5" s="21" t="n">
        <f aca="false">'Startup Costs'!C12</f>
        <v>1650</v>
      </c>
    </row>
    <row r="6" customFormat="false" ht="15" hidden="false" customHeight="false" outlineLevel="0" collapsed="false">
      <c r="B6" s="7" t="s">
        <v>71</v>
      </c>
      <c r="C6" s="21" t="n">
        <f aca="false">'Startup Costs'!C19</f>
        <v>750</v>
      </c>
    </row>
    <row r="7" customFormat="false" ht="15" hidden="false" customHeight="false" outlineLevel="0" collapsed="false">
      <c r="B7" s="7" t="s">
        <v>72</v>
      </c>
      <c r="C7" s="21" t="n">
        <f aca="false">'Startup Costs'!C25</f>
        <v>550</v>
      </c>
    </row>
    <row r="8" customFormat="false" ht="15" hidden="false" customHeight="false" outlineLevel="0" collapsed="false">
      <c r="B8" s="7" t="s">
        <v>73</v>
      </c>
      <c r="C8" s="21" t="n">
        <f aca="false">'Startup Costs'!C31</f>
        <v>475</v>
      </c>
    </row>
    <row r="9" customFormat="false" ht="15" hidden="false" customHeight="false" outlineLevel="0" collapsed="false">
      <c r="B9" s="7" t="s">
        <v>74</v>
      </c>
      <c r="C9" s="21" t="n">
        <f aca="false">'Startup Costs'!C37</f>
        <v>300</v>
      </c>
    </row>
    <row r="10" customFormat="false" ht="15" hidden="false" customHeight="false" outlineLevel="0" collapsed="false">
      <c r="B10" s="7" t="s">
        <v>75</v>
      </c>
      <c r="C10" s="21" t="n">
        <f aca="false">'Startup Costs'!C43</f>
        <v>430</v>
      </c>
    </row>
    <row r="11" customFormat="false" ht="15" hidden="false" customHeight="false" outlineLevel="0" collapsed="false">
      <c r="B11" s="7" t="s">
        <v>76</v>
      </c>
      <c r="C11" s="22" t="n">
        <f aca="false">'Startup Costs'!C47</f>
        <v>415.5</v>
      </c>
    </row>
    <row r="13" customFormat="false" ht="24" hidden="false" customHeight="true" outlineLevel="0" collapsed="false">
      <c r="B13" s="23" t="s">
        <v>77</v>
      </c>
      <c r="C13" s="24" t="n">
        <f aca="false">'Startup Costs'!C49</f>
        <v>4570.5</v>
      </c>
    </row>
    <row r="16" customFormat="false" ht="19.5" hidden="false" customHeight="true" outlineLevel="0" collapsed="false">
      <c r="A16" s="25" t="s">
        <v>78</v>
      </c>
      <c r="B16" s="25"/>
      <c r="C16" s="25"/>
    </row>
    <row r="17" customFormat="false" ht="15" hidden="false" customHeight="false" outlineLevel="0" collapsed="false">
      <c r="B17" s="26" t="s">
        <v>79</v>
      </c>
      <c r="C17" s="8" t="n">
        <v>8000</v>
      </c>
    </row>
    <row r="18" customFormat="false" ht="15" hidden="false" customHeight="false" outlineLevel="0" collapsed="false">
      <c r="B18" s="26" t="s">
        <v>80</v>
      </c>
      <c r="C18" s="8" t="n">
        <v>600</v>
      </c>
    </row>
    <row r="19" customFormat="false" ht="15" hidden="false" customHeight="false" outlineLevel="0" collapsed="false">
      <c r="B19" s="27" t="s">
        <v>81</v>
      </c>
      <c r="C19" s="28" t="n">
        <f aca="false">C17-C13</f>
        <v>3429.5</v>
      </c>
    </row>
    <row r="20" customFormat="false" ht="15" hidden="false" customHeight="false" outlineLevel="0" collapsed="false">
      <c r="B20" s="29" t="s">
        <v>82</v>
      </c>
      <c r="C20" s="30" t="n">
        <f aca="false">IFERROR(C19/C18,"-")</f>
        <v>5.71583333333333</v>
      </c>
    </row>
  </sheetData>
  <mergeCells count="3">
    <mergeCell ref="A1:C1"/>
    <mergeCell ref="A2:C2"/>
    <mergeCell ref="A16:C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2026-07-18T16:13:40Z</dcterms:created>
  <dc:creator>openpyxl</dc:creator>
  <dc:description/>
  <dc:language>en-US</dc:language>
  <cp:lastModifiedBy/>
  <dcterms:modified xsi:type="dcterms:W3CDTF">2026-07-18T16:13:45Z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